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E18" i="2" s="1"/>
  <c r="D46" i="2"/>
  <c r="E5" i="2"/>
  <c r="D32" i="2" s="1"/>
  <c r="D33" i="2"/>
  <c r="E11" i="2"/>
  <c r="E43" i="2"/>
  <c r="E40" i="2"/>
  <c r="E31" i="2"/>
  <c r="E29" i="2"/>
  <c r="E41" i="2"/>
  <c r="E30" i="2"/>
  <c r="E33" i="2"/>
  <c r="E37" i="2"/>
  <c r="E38" i="2"/>
  <c r="E35" i="2"/>
  <c r="E26" i="2"/>
  <c r="E25" i="2"/>
  <c r="E42" i="2"/>
  <c r="E34" i="2"/>
  <c r="E36" i="2"/>
  <c r="E21" i="2" l="1"/>
  <c r="E19" i="2"/>
  <c r="E24" i="2" s="1"/>
  <c r="E32" i="2"/>
  <c r="D28" i="2"/>
  <c r="D19" i="2"/>
  <c r="D21" i="2"/>
  <c r="D44" i="2" l="1"/>
  <c r="E28" i="2"/>
  <c r="D24" i="2"/>
  <c r="E44" i="2" l="1"/>
  <c r="D45" i="2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<sst xmlns="http://schemas.openxmlformats.org/spreadsheetml/2006/main" count="59" uniqueCount="58">
  <si>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</si>
  <si>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</si>
  <si>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</si>
  <si>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</si>
  <si>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</si>
  <si>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</si>
  <si>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</si>
  <si>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</si>
  <si>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</si>
  <si>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</si>
  <si>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</si>
  <si>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</si>
  <si>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</si>
  <si>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</si>
  <si>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</si>
  <si>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</si>
  <si>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</si>
  <si>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</si>
  <si>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</si>
  <si>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</si>
  <si>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</si>
  <si>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</si>
  <si>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</si>
  <si>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</si>
  <si>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</si>
  <si>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</si>
  <si>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</si>
  <si>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</si>
  <si>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</si>
  <si>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</si>
  <si>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</si>
  <si>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</si>
  <si>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</si>
  <si>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</si>
  <si>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</si>
  <si>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</si>
  <si>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</si>
  <si>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</si>
  <si>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</si>
  <si>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</si>
  <si>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</si>
  <si>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</si>
  <si>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</si>
  <si>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</si>
  <si>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</si>
  <si>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</si>
  <si>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</si>
  <si>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</si>
  <si>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</si>
  <si>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</si>
  <si>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</si>
  <si>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</si>
  <si>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</si>
  <si>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</si>
  <si>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</si>
  <si>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</si>
  <si>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</si>
  <si>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№ 46, ул. Есенина                                              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</si>
</sst>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0" workbookViewId="0">
      <selection activeCell="D43" sqref="D43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4" t="s">
        <v>56</v>
      </c>
      <c r="C1" s="44"/>
      <c r="D1" s="44"/>
      <c r="E1" s="44"/>
    </row>
    <row r="2" spans="1:8" ht="40.5" customHeight="1" x14ac:dyDescent="0.25">
      <c r="A2" s="1"/>
      <c r="B2" s="45" t="s">
        <v>57</v>
      </c>
      <c r="C2" s="45"/>
      <c r="D2" s="45"/>
      <c r="E2" s="45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6" t="s">
        <v>0</v>
      </c>
      <c r="C4" s="46"/>
      <c r="D4" s="46"/>
      <c r="E4" s="46"/>
    </row>
    <row r="5" spans="1:8" ht="15.75" customHeight="1" x14ac:dyDescent="0.25">
      <c r="A5" s="1"/>
      <c r="B5" s="47" t="s">
        <v>1</v>
      </c>
      <c r="C5" s="47"/>
      <c r="D5" s="47"/>
      <c r="E5" s="7">
        <f>E6+E7</f>
        <v>15041.4</v>
      </c>
    </row>
    <row r="6" spans="1:8" ht="15.75" customHeight="1" x14ac:dyDescent="0.25">
      <c r="A6" s="1"/>
      <c r="B6" s="35" t="s">
        <v>2</v>
      </c>
      <c r="C6" s="35"/>
      <c r="D6" s="35"/>
      <c r="E6" s="8">
        <v>14854.3</v>
      </c>
    </row>
    <row r="7" spans="1:8" ht="15.75" customHeight="1" x14ac:dyDescent="0.25">
      <c r="A7" s="1"/>
      <c r="B7" s="35" t="s">
        <v>3</v>
      </c>
      <c r="C7" s="35"/>
      <c r="D7" s="35"/>
      <c r="E7" s="8">
        <v>187.1</v>
      </c>
    </row>
    <row r="8" spans="1:8" ht="15.75" customHeight="1" x14ac:dyDescent="0.25">
      <c r="A8" s="1"/>
      <c r="B8" s="35" t="s">
        <v>8</v>
      </c>
      <c r="C8" s="35"/>
      <c r="D8" s="35"/>
      <c r="E8" s="8">
        <v>11.2</v>
      </c>
    </row>
    <row r="9" spans="1:8" ht="15.75" customHeight="1" x14ac:dyDescent="0.25">
      <c r="A9" s="1"/>
      <c r="B9" s="16"/>
      <c r="C9" s="16"/>
      <c r="D9" s="16"/>
      <c r="E9" s="9"/>
    </row>
    <row r="10" spans="1:8" ht="15.75" customHeight="1" x14ac:dyDescent="0.25">
      <c r="A10" s="1"/>
      <c r="B10" s="34" t="s">
        <v>32</v>
      </c>
      <c r="C10" s="34"/>
      <c r="D10" s="10"/>
      <c r="E10" s="10"/>
    </row>
    <row r="11" spans="1:8" ht="15.75" customHeight="1" x14ac:dyDescent="0.25">
      <c r="A11" s="1"/>
      <c r="B11" s="36" t="s">
        <v>53</v>
      </c>
      <c r="C11" s="36"/>
      <c r="D11" s="36"/>
      <c r="E11" s="3">
        <f>E12+E14</f>
        <v>2496.11222</v>
      </c>
    </row>
    <row r="12" spans="1:8" ht="15.75" customHeight="1" x14ac:dyDescent="0.25">
      <c r="A12" s="1"/>
      <c r="B12" s="38" t="s">
        <v>4</v>
      </c>
      <c r="C12" s="38"/>
      <c r="D12" s="38"/>
      <c r="E12" s="3">
        <v>1986.3434400000001</v>
      </c>
    </row>
    <row r="13" spans="1:8" ht="15.75" customHeight="1" x14ac:dyDescent="0.25">
      <c r="A13" s="1"/>
      <c r="B13" s="39" t="s">
        <v>5</v>
      </c>
      <c r="C13" s="39"/>
      <c r="D13" s="39"/>
      <c r="E13" s="4">
        <v>1914.4036599999999</v>
      </c>
    </row>
    <row r="14" spans="1:8" ht="15.75" customHeight="1" x14ac:dyDescent="0.25">
      <c r="A14" s="1"/>
      <c r="B14" s="38" t="s">
        <v>6</v>
      </c>
      <c r="C14" s="38"/>
      <c r="D14" s="38"/>
      <c r="E14" s="3">
        <v>509.76877999999999</v>
      </c>
    </row>
    <row r="15" spans="1:8" ht="15.75" customHeight="1" x14ac:dyDescent="0.25">
      <c r="A15" s="1"/>
      <c r="B15" s="40" t="s">
        <v>7</v>
      </c>
      <c r="C15" s="40"/>
      <c r="D15" s="40"/>
      <c r="E15" s="5">
        <v>486.303</v>
      </c>
    </row>
    <row r="16" spans="1:8" ht="15.75" customHeight="1" x14ac:dyDescent="0.25">
      <c r="A16" s="1"/>
      <c r="B16" s="17"/>
      <c r="C16" s="17"/>
      <c r="D16" s="10"/>
      <c r="E16" s="10"/>
      <c r="H16" t="s">
        <v>9</v>
      </c>
    </row>
    <row r="17" spans="1:6" ht="57.75" customHeight="1" x14ac:dyDescent="0.25">
      <c r="A17" s="1"/>
      <c r="B17" s="14" t="s">
        <v>10</v>
      </c>
      <c r="C17" s="14" t="s">
        <v>11</v>
      </c>
      <c r="D17" s="14" t="s">
        <v>33</v>
      </c>
      <c r="E17" s="14" t="s">
        <v>12</v>
      </c>
    </row>
    <row r="18" spans="1:6" ht="15.75" customHeight="1" x14ac:dyDescent="0.25">
      <c r="A18" s="1"/>
      <c r="B18" s="18">
        <v>1</v>
      </c>
      <c r="C18" s="18" t="s">
        <v>51</v>
      </c>
      <c r="D18" s="6">
        <f>394301.24*1.302/1000</f>
        <v>513.38021448000006</v>
      </c>
      <c r="E18" s="11">
        <f>D18/12/$E$5*1000</f>
        <v>2.8442621391625784</v>
      </c>
    </row>
    <row r="19" spans="1:6" ht="15.75" customHeight="1" x14ac:dyDescent="0.25">
      <c r="A19" s="1"/>
      <c r="B19" s="19" t="s">
        <v>39</v>
      </c>
      <c r="C19" s="19" t="s">
        <v>41</v>
      </c>
      <c r="D19" s="12">
        <f>D18*0.29546</f>
        <v>151.68331817026083</v>
      </c>
      <c r="E19" s="12">
        <f>E18*0.29546</f>
        <v>0.84036569163697539</v>
      </c>
    </row>
    <row r="20" spans="1:6" ht="63.75" customHeight="1" x14ac:dyDescent="0.25">
      <c r="A20" s="1"/>
      <c r="B20" s="19"/>
      <c r="C20" s="20" t="s">
        <v>24</v>
      </c>
      <c r="D20" s="13"/>
      <c r="E20" s="14"/>
      <c r="F20" t="s">
        <v>9</v>
      </c>
    </row>
    <row r="21" spans="1:6" x14ac:dyDescent="0.25">
      <c r="A21" s="1"/>
      <c r="B21" s="21" t="s">
        <v>37</v>
      </c>
      <c r="C21" s="19" t="s">
        <v>40</v>
      </c>
      <c r="D21" s="12">
        <f>D18*0.56377</f>
        <v>289.42836351738964</v>
      </c>
      <c r="E21" s="12">
        <f>E18*0.56377</f>
        <v>1.6035096661956869</v>
      </c>
    </row>
    <row r="22" spans="1:6" ht="67.5" x14ac:dyDescent="0.25">
      <c r="A22" s="1"/>
      <c r="B22" s="22"/>
      <c r="C22" s="23" t="s">
        <v>35</v>
      </c>
      <c r="D22" s="14"/>
      <c r="E22" s="14"/>
    </row>
    <row r="23" spans="1:6" ht="56.25" x14ac:dyDescent="0.25">
      <c r="A23" s="1"/>
      <c r="B23" s="22"/>
      <c r="C23" s="23" t="s">
        <v>34</v>
      </c>
      <c r="D23" s="14"/>
      <c r="E23" s="14"/>
    </row>
    <row r="24" spans="1:6" x14ac:dyDescent="0.25">
      <c r="A24" s="1"/>
      <c r="B24" s="19" t="s">
        <v>38</v>
      </c>
      <c r="C24" s="19" t="s">
        <v>26</v>
      </c>
      <c r="D24" s="12">
        <f>D18-D19-D21</f>
        <v>72.268532792349617</v>
      </c>
      <c r="E24" s="12">
        <f>E18-E19-E21</f>
        <v>0.40038678132991601</v>
      </c>
    </row>
    <row r="25" spans="1:6" x14ac:dyDescent="0.25">
      <c r="A25" s="1"/>
      <c r="B25" s="18">
        <v>2</v>
      </c>
      <c r="C25" s="18" t="s">
        <v>13</v>
      </c>
      <c r="D25" s="6">
        <v>2.8198799999999999</v>
      </c>
      <c r="E25" s="11">
        <f>D25/12/$E$5*1000</f>
        <v>1.5622880848857155E-2</v>
      </c>
    </row>
    <row r="26" spans="1:6" ht="34.5" customHeight="1" x14ac:dyDescent="0.25">
      <c r="A26" s="1"/>
      <c r="B26" s="18">
        <v>3</v>
      </c>
      <c r="C26" s="18" t="s">
        <v>14</v>
      </c>
      <c r="D26" s="6">
        <f>(49730.05+149199.5)*1.302/1000</f>
        <v>259.00627409999998</v>
      </c>
      <c r="E26" s="11">
        <f>D26/12/$E$5*1000</f>
        <v>1.4349632464398261</v>
      </c>
    </row>
    <row r="27" spans="1:6" ht="141" customHeight="1" x14ac:dyDescent="0.25">
      <c r="A27" s="1"/>
      <c r="B27" s="18"/>
      <c r="C27" s="41" t="s">
        <v>36</v>
      </c>
      <c r="D27" s="42"/>
      <c r="E27" s="43"/>
    </row>
    <row r="28" spans="1:6" ht="19.5" customHeight="1" x14ac:dyDescent="0.25">
      <c r="A28" s="1"/>
      <c r="B28" s="18">
        <v>4</v>
      </c>
      <c r="C28" s="18" t="s">
        <v>15</v>
      </c>
      <c r="D28" s="11">
        <f>SUM(D29:D35)</f>
        <v>146.325762</v>
      </c>
      <c r="E28" s="11">
        <f t="shared" ref="E28:E44" si="0">D28/12/$E$5*1000</f>
        <v>0.81068341377797282</v>
      </c>
    </row>
    <row r="29" spans="1:6" ht="33.75" customHeight="1" x14ac:dyDescent="0.25">
      <c r="A29" s="1"/>
      <c r="B29" s="24" t="s">
        <v>42</v>
      </c>
      <c r="C29" s="24" t="s">
        <v>16</v>
      </c>
      <c r="D29" s="15">
        <v>22.740310000000001</v>
      </c>
      <c r="E29" s="15">
        <f t="shared" si="0"/>
        <v>0.12598733052331124</v>
      </c>
    </row>
    <row r="30" spans="1:6" ht="38.25" x14ac:dyDescent="0.25">
      <c r="A30" s="1"/>
      <c r="B30" s="24" t="s">
        <v>43</v>
      </c>
      <c r="C30" s="24" t="s">
        <v>17</v>
      </c>
      <c r="D30" s="15">
        <v>64.283649999999994</v>
      </c>
      <c r="E30" s="15">
        <f t="shared" si="0"/>
        <v>0.356148419251754</v>
      </c>
    </row>
    <row r="31" spans="1:6" ht="25.5" x14ac:dyDescent="0.25">
      <c r="A31" s="1"/>
      <c r="B31" s="24" t="s">
        <v>44</v>
      </c>
      <c r="C31" s="24" t="s">
        <v>18</v>
      </c>
      <c r="D31" s="15">
        <f>1.06177+19.188</f>
        <v>20.249769999999998</v>
      </c>
      <c r="E31" s="15">
        <f t="shared" si="0"/>
        <v>0.11218908036042742</v>
      </c>
    </row>
    <row r="32" spans="1:6" x14ac:dyDescent="0.25">
      <c r="A32" s="1"/>
      <c r="B32" s="24" t="s">
        <v>45</v>
      </c>
      <c r="C32" s="24" t="s">
        <v>19</v>
      </c>
      <c r="D32" s="15">
        <f>0.01*E5*12/1000</f>
        <v>1.8049679999999999</v>
      </c>
      <c r="E32" s="15">
        <f t="shared" si="0"/>
        <v>9.9999999999999985E-3</v>
      </c>
    </row>
    <row r="33" spans="1:5" ht="15.75" customHeight="1" x14ac:dyDescent="0.25">
      <c r="A33" s="1"/>
      <c r="B33" s="24" t="s">
        <v>46</v>
      </c>
      <c r="C33" s="24" t="s">
        <v>20</v>
      </c>
      <c r="D33" s="15">
        <f>0.08*E5*12/1000</f>
        <v>14.439743999999999</v>
      </c>
      <c r="E33" s="15">
        <f t="shared" si="0"/>
        <v>7.9999999999999988E-2</v>
      </c>
    </row>
    <row r="34" spans="1:5" ht="38.25" x14ac:dyDescent="0.25">
      <c r="A34" s="1"/>
      <c r="B34" s="24" t="s">
        <v>47</v>
      </c>
      <c r="C34" s="24" t="s">
        <v>21</v>
      </c>
      <c r="D34" s="15">
        <f>11.15818+5.0615</f>
        <v>16.21968</v>
      </c>
      <c r="E34" s="15">
        <f t="shared" si="0"/>
        <v>8.9861316100894859E-2</v>
      </c>
    </row>
    <row r="35" spans="1:5" x14ac:dyDescent="0.25">
      <c r="A35" s="1"/>
      <c r="B35" s="24" t="s">
        <v>48</v>
      </c>
      <c r="C35" s="24" t="s">
        <v>49</v>
      </c>
      <c r="D35" s="15">
        <f>0.33749+1.62622+1.08281+1.20362+2.32106+0.01644</f>
        <v>6.5876400000000004</v>
      </c>
      <c r="E35" s="15">
        <f t="shared" si="0"/>
        <v>3.6497267541585235E-2</v>
      </c>
    </row>
    <row r="36" spans="1:5" ht="35.25" customHeight="1" x14ac:dyDescent="0.25">
      <c r="A36" s="1"/>
      <c r="B36" s="18">
        <v>5</v>
      </c>
      <c r="C36" s="18" t="s">
        <v>50</v>
      </c>
      <c r="D36" s="11">
        <f>15.24717+30.79131+46.04504+1.24562</f>
        <v>93.329139999999995</v>
      </c>
      <c r="E36" s="11">
        <f t="shared" si="0"/>
        <v>0.51706811422695576</v>
      </c>
    </row>
    <row r="37" spans="1:5" ht="30.75" customHeight="1" x14ac:dyDescent="0.25">
      <c r="A37" s="1"/>
      <c r="B37" s="18">
        <v>6</v>
      </c>
      <c r="C37" s="18" t="s">
        <v>22</v>
      </c>
      <c r="D37" s="11">
        <f>1.09577+77.4632+4.87646</f>
        <v>83.435429999999997</v>
      </c>
      <c r="E37" s="11">
        <f t="shared" si="0"/>
        <v>0.46225434467536264</v>
      </c>
    </row>
    <row r="38" spans="1:5" ht="21" customHeight="1" x14ac:dyDescent="0.25">
      <c r="A38" s="1"/>
      <c r="B38" s="18">
        <v>7</v>
      </c>
      <c r="C38" s="18" t="s">
        <v>25</v>
      </c>
      <c r="D38" s="11">
        <f>523.08705+113.08765</f>
        <v>636.17470000000003</v>
      </c>
      <c r="E38" s="11">
        <f t="shared" si="0"/>
        <v>3.5245760589661423</v>
      </c>
    </row>
    <row r="39" spans="1:5" ht="219.75" customHeight="1" x14ac:dyDescent="0.25">
      <c r="A39" s="1"/>
      <c r="B39" s="18"/>
      <c r="C39" s="37" t="s">
        <v>27</v>
      </c>
      <c r="D39" s="37"/>
      <c r="E39" s="37"/>
    </row>
    <row r="40" spans="1:5" ht="15" customHeight="1" x14ac:dyDescent="0.25">
      <c r="A40" s="1"/>
      <c r="B40" s="18">
        <v>8</v>
      </c>
      <c r="C40" s="18" t="s">
        <v>52</v>
      </c>
      <c r="D40" s="6">
        <v>9.8250399999999996</v>
      </c>
      <c r="E40" s="11">
        <f t="shared" si="0"/>
        <v>5.4433319593477553E-2</v>
      </c>
    </row>
    <row r="41" spans="1:5" ht="30" x14ac:dyDescent="0.25">
      <c r="A41" s="1"/>
      <c r="B41" s="18">
        <v>9</v>
      </c>
      <c r="C41" s="18" t="s">
        <v>31</v>
      </c>
      <c r="D41" s="6">
        <v>31.888529999999999</v>
      </c>
      <c r="E41" s="11">
        <f t="shared" si="0"/>
        <v>0.17667088834815908</v>
      </c>
    </row>
    <row r="42" spans="1:5" x14ac:dyDescent="0.25">
      <c r="A42" s="1"/>
      <c r="B42" s="18">
        <v>10</v>
      </c>
      <c r="C42" s="18" t="s">
        <v>23</v>
      </c>
      <c r="D42" s="27">
        <f>(E13+E15)*0.01+1.55121</f>
        <v>25.558276599999999</v>
      </c>
      <c r="E42" s="27">
        <f t="shared" si="0"/>
        <v>0.14159961063021617</v>
      </c>
    </row>
    <row r="43" spans="1:5" x14ac:dyDescent="0.25">
      <c r="A43" s="1"/>
      <c r="B43" s="18">
        <v>11</v>
      </c>
      <c r="C43" s="25" t="s">
        <v>28</v>
      </c>
      <c r="D43" s="27">
        <v>509.76877999999999</v>
      </c>
      <c r="E43" s="27">
        <f t="shared" si="0"/>
        <v>2.8242538371871415</v>
      </c>
    </row>
    <row r="44" spans="1:5" ht="15" customHeight="1" x14ac:dyDescent="0.25">
      <c r="A44" s="1"/>
      <c r="B44" s="31">
        <v>12</v>
      </c>
      <c r="C44" s="32" t="s">
        <v>55</v>
      </c>
      <c r="D44" s="33">
        <f>D18+D25+D26+D28+D36+D37+D38+D40+D41+D42+D43</f>
        <v>2311.5120271800001</v>
      </c>
      <c r="E44" s="33">
        <f t="shared" si="0"/>
        <v>12.806387853856689</v>
      </c>
    </row>
    <row r="45" spans="1:5" ht="15" customHeight="1" x14ac:dyDescent="0.25">
      <c r="A45" s="1"/>
      <c r="B45" s="18">
        <v>13</v>
      </c>
      <c r="C45" s="26" t="s">
        <v>29</v>
      </c>
      <c r="D45" s="27">
        <f>E11-D44</f>
        <v>184.60019281999985</v>
      </c>
      <c r="E45" s="28"/>
    </row>
    <row r="46" spans="1:5" ht="21" customHeight="1" x14ac:dyDescent="0.25">
      <c r="A46" s="1"/>
      <c r="B46" s="18">
        <v>14</v>
      </c>
      <c r="C46" s="26" t="s">
        <v>54</v>
      </c>
      <c r="D46" s="27">
        <f>(263740.22+113165.85)/1000</f>
        <v>376.90606999999994</v>
      </c>
      <c r="E46" s="28"/>
    </row>
    <row r="47" spans="1:5" ht="15" hidden="1" customHeight="1" x14ac:dyDescent="0.25">
      <c r="A47" s="1"/>
      <c r="B47" s="18">
        <v>15</v>
      </c>
      <c r="C47" s="26" t="s">
        <v>30</v>
      </c>
      <c r="D47" s="29">
        <f>D45-D46</f>
        <v>-192.3058771800001</v>
      </c>
      <c r="E47" s="30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B6:D6"/>
    <mergeCell ref="B1:E1"/>
    <mergeCell ref="B2:E2"/>
    <mergeCell ref="B4:E4"/>
    <mergeCell ref="B5:D5"/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2021-03-23T12:16:56Z</dcterms:modified>
</cp:coreProperties>
</file>